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erk\Documents\D\ホームページビルダー\kentei\"/>
    </mc:Choice>
  </mc:AlternateContent>
  <xr:revisionPtr revIDLastSave="0" documentId="13_ncr:1_{E30D011E-06E6-4E3F-AF01-AE99FBD2AE09}" xr6:coauthVersionLast="45" xr6:coauthVersionMax="45" xr10:uidLastSave="{00000000-0000-0000-0000-000000000000}"/>
  <bookViews>
    <workbookView xWindow="-108" yWindow="-108" windowWidth="23256" windowHeight="12576" xr2:uid="{E5721983-F935-4385-8940-7EE3DA7A793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3" i="1"/>
  <c r="D17" i="1" s="1"/>
  <c r="C17" i="1"/>
  <c r="B17" i="1"/>
  <c r="C16" i="1"/>
  <c r="B16" i="1"/>
  <c r="G11" i="1"/>
  <c r="G5" i="1"/>
  <c r="F6" i="1"/>
  <c r="G6" i="1" s="1"/>
  <c r="F11" i="1"/>
  <c r="F9" i="1"/>
  <c r="G9" i="1" s="1"/>
  <c r="F3" i="1"/>
  <c r="G3" i="1" s="1"/>
  <c r="F7" i="1"/>
  <c r="G7" i="1" s="1"/>
  <c r="I7" i="1" s="1"/>
  <c r="F5" i="1"/>
  <c r="F8" i="1"/>
  <c r="G8" i="1" s="1"/>
  <c r="F10" i="1"/>
  <c r="G10" i="1" s="1"/>
  <c r="I10" i="1" s="1"/>
  <c r="F4" i="1"/>
  <c r="G4" i="1" s="1"/>
  <c r="E13" i="1"/>
  <c r="D6" i="1"/>
  <c r="D11" i="1"/>
  <c r="I11" i="1" s="1"/>
  <c r="D9" i="1"/>
  <c r="I9" i="1" s="1"/>
  <c r="D3" i="1"/>
  <c r="D7" i="1"/>
  <c r="D5" i="1"/>
  <c r="D8" i="1"/>
  <c r="D10" i="1"/>
  <c r="D4" i="1"/>
  <c r="D13" i="1" s="1"/>
  <c r="I5" i="1" l="1"/>
  <c r="I4" i="1"/>
  <c r="I6" i="1"/>
  <c r="I8" i="1"/>
  <c r="D16" i="1"/>
  <c r="I3" i="1"/>
  <c r="I13" i="1" s="1"/>
  <c r="G13" i="1"/>
  <c r="H13" i="1"/>
</calcChain>
</file>

<file path=xl/sharedStrings.xml><?xml version="1.0" encoding="utf-8"?>
<sst xmlns="http://schemas.openxmlformats.org/spreadsheetml/2006/main" count="30" uniqueCount="25">
  <si>
    <t>出張販売諸手当一覧表</t>
    <rPh sb="0" eb="2">
      <t>シュッチョウ</t>
    </rPh>
    <rPh sb="2" eb="4">
      <t>ハンバイ</t>
    </rPh>
    <rPh sb="4" eb="7">
      <t>ショテアテ</t>
    </rPh>
    <rPh sb="7" eb="9">
      <t>イチラン</t>
    </rPh>
    <rPh sb="9" eb="10">
      <t>ヒョウ</t>
    </rPh>
    <phoneticPr fontId="1"/>
  </si>
  <si>
    <t>コード</t>
    <phoneticPr fontId="1"/>
  </si>
  <si>
    <t>社員名</t>
    <rPh sb="0" eb="2">
      <t>シャイン</t>
    </rPh>
    <rPh sb="2" eb="3">
      <t>メイ</t>
    </rPh>
    <phoneticPr fontId="1"/>
  </si>
  <si>
    <t>出張日数</t>
    <rPh sb="0" eb="2">
      <t>シュッチョウ</t>
    </rPh>
    <rPh sb="2" eb="4">
      <t>ニッスウ</t>
    </rPh>
    <phoneticPr fontId="1"/>
  </si>
  <si>
    <t>出張手当</t>
    <rPh sb="0" eb="2">
      <t>シュッチョウ</t>
    </rPh>
    <rPh sb="2" eb="4">
      <t>テアテ</t>
    </rPh>
    <phoneticPr fontId="1"/>
  </si>
  <si>
    <t>販売額（千）</t>
    <rPh sb="0" eb="2">
      <t>ハンバイ</t>
    </rPh>
    <rPh sb="2" eb="3">
      <t>ガク</t>
    </rPh>
    <rPh sb="4" eb="5">
      <t>セン</t>
    </rPh>
    <phoneticPr fontId="1"/>
  </si>
  <si>
    <t>乗率</t>
    <rPh sb="0" eb="2">
      <t>ジョウリツ</t>
    </rPh>
    <phoneticPr fontId="1"/>
  </si>
  <si>
    <t>営業手当</t>
    <rPh sb="0" eb="2">
      <t>エイギョウ</t>
    </rPh>
    <rPh sb="2" eb="4">
      <t>テアテ</t>
    </rPh>
    <phoneticPr fontId="1"/>
  </si>
  <si>
    <t>奨励金</t>
    <rPh sb="0" eb="3">
      <t>ショウレイキン</t>
    </rPh>
    <phoneticPr fontId="1"/>
  </si>
  <si>
    <t>総支給額</t>
    <rPh sb="0" eb="1">
      <t>ソウ</t>
    </rPh>
    <rPh sb="1" eb="4">
      <t>シキュウガク</t>
    </rPh>
    <phoneticPr fontId="1"/>
  </si>
  <si>
    <t>合計</t>
    <rPh sb="0" eb="2">
      <t>ゴウケイ</t>
    </rPh>
    <phoneticPr fontId="1"/>
  </si>
  <si>
    <t>大川　二郎</t>
    <rPh sb="0" eb="2">
      <t>オオカワ</t>
    </rPh>
    <rPh sb="3" eb="5">
      <t>ジロウ</t>
    </rPh>
    <phoneticPr fontId="1"/>
  </si>
  <si>
    <t>小野田　桜</t>
    <rPh sb="0" eb="3">
      <t>オノダ</t>
    </rPh>
    <rPh sb="4" eb="5">
      <t>サクラ</t>
    </rPh>
    <phoneticPr fontId="1"/>
  </si>
  <si>
    <t>藤村　由美</t>
    <rPh sb="0" eb="2">
      <t>フジムラ</t>
    </rPh>
    <rPh sb="3" eb="5">
      <t>ユミ</t>
    </rPh>
    <phoneticPr fontId="1"/>
  </si>
  <si>
    <t>平井　英雄</t>
    <rPh sb="0" eb="2">
      <t>ヒライ</t>
    </rPh>
    <rPh sb="3" eb="5">
      <t>ヒデオ</t>
    </rPh>
    <phoneticPr fontId="1"/>
  </si>
  <si>
    <t>清水　勇気</t>
    <rPh sb="0" eb="2">
      <t>シミズ</t>
    </rPh>
    <rPh sb="3" eb="5">
      <t>ユウキ</t>
    </rPh>
    <phoneticPr fontId="1"/>
  </si>
  <si>
    <t>谷　かおり</t>
    <rPh sb="0" eb="1">
      <t>タニ</t>
    </rPh>
    <phoneticPr fontId="1"/>
  </si>
  <si>
    <t>望月　志保</t>
    <rPh sb="0" eb="2">
      <t>モチヅキ</t>
    </rPh>
    <rPh sb="3" eb="5">
      <t>シホ</t>
    </rPh>
    <phoneticPr fontId="1"/>
  </si>
  <si>
    <t>中山　哲夫</t>
    <rPh sb="0" eb="2">
      <t>ナカヤマ</t>
    </rPh>
    <rPh sb="3" eb="5">
      <t>テツオ</t>
    </rPh>
    <phoneticPr fontId="1"/>
  </si>
  <si>
    <t>青木　正子</t>
    <rPh sb="0" eb="2">
      <t>アオキ</t>
    </rPh>
    <rPh sb="3" eb="5">
      <t>マサコ</t>
    </rPh>
    <phoneticPr fontId="1"/>
  </si>
  <si>
    <t>平均</t>
    <rPh sb="0" eb="2">
      <t>ヘイキン</t>
    </rPh>
    <phoneticPr fontId="1"/>
  </si>
  <si>
    <t>最大</t>
    <rPh sb="0" eb="2">
      <t>サイダイ</t>
    </rPh>
    <phoneticPr fontId="1"/>
  </si>
  <si>
    <t>乗率表</t>
    <rPh sb="0" eb="2">
      <t>ジョウリツ</t>
    </rPh>
    <rPh sb="2" eb="3">
      <t>ヒョウ</t>
    </rPh>
    <phoneticPr fontId="1"/>
  </si>
  <si>
    <t>2,600以上</t>
    <rPh sb="5" eb="7">
      <t>イジョウ</t>
    </rPh>
    <phoneticPr fontId="1"/>
  </si>
  <si>
    <t>それ以外</t>
    <rPh sb="2" eb="4">
      <t>イガイ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</si>
</sst>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9" formatCode="#,##0_ "/>
    <numFmt numFmtId="180" formatCode="0.0%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179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180" fontId="0" fillId="0" borderId="1" xfId="0" applyNumberForma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>
      <alignment vertical="center"/>
    </xf>
    <xf numFmtId="179" fontId="0" fillId="0" borderId="6" xfId="0" applyNumberFormat="1" applyBorder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9" fontId="0" fillId="0" borderId="8" xfId="0" applyNumberFormat="1" applyBorder="1">
      <alignment vertical="center"/>
    </xf>
    <xf numFmtId="179" fontId="0" fillId="0" borderId="9" xfId="0" applyNumberFormat="1" applyBorder="1">
      <alignment vertical="center"/>
    </xf>
    <xf numFmtId="5" fontId="0" fillId="0" borderId="1" xfId="0" applyNumberFormat="1" applyBorder="1">
      <alignment vertical="center"/>
    </xf>
    <xf numFmtId="0" fontId="0" fillId="0" borderId="2" xfId="0" applyBorder="1">
      <alignment vertical="center"/>
    </xf>
    <xf numFmtId="5" fontId="0" fillId="0" borderId="6" xfId="0" applyNumberFormat="1" applyBorder="1">
      <alignment vertical="center"/>
    </xf>
    <xf numFmtId="0" fontId="0" fillId="0" borderId="7" xfId="0" applyBorder="1">
      <alignment vertical="center"/>
    </xf>
    <xf numFmtId="5" fontId="0" fillId="0" borderId="8" xfId="0" applyNumberFormat="1" applyBorder="1">
      <alignment vertical="center"/>
    </xf>
    <xf numFmtId="5" fontId="0" fillId="0" borderId="9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E3A85-6BD7-41BB-9FB5-C666550C7FCC}">
  <dimension ref="A1:L17"/>
  <sheetViews>
    <sheetView tabSelected="1" workbookViewId="0">
      <selection activeCell="A13" sqref="A13"/>
    </sheetView>
  </sheetViews>
  <sheetFormatPr defaultRowHeight="18" x14ac:dyDescent="0.45"/>
  <cols>
    <col min="1" max="1" width="6.796875" bestFit="1" customWidth="1"/>
    <col min="2" max="2" width="10.3984375" bestFit="1" customWidth="1"/>
    <col min="3" max="3" width="8.8984375" bestFit="1" customWidth="1"/>
    <col min="4" max="4" width="8.59765625" bestFit="1" customWidth="1"/>
    <col min="5" max="5" width="12.3984375" bestFit="1" customWidth="1"/>
    <col min="6" max="6" width="5.296875" bestFit="1" customWidth="1"/>
    <col min="7" max="7" width="8.59765625" bestFit="1" customWidth="1"/>
    <col min="8" max="8" width="8.3984375" bestFit="1" customWidth="1"/>
    <col min="9" max="9" width="9.8984375" bestFit="1" customWidth="1"/>
    <col min="10" max="10" width="4.69921875" customWidth="1"/>
    <col min="11" max="11" width="12.3984375" bestFit="1" customWidth="1"/>
    <col min="12" max="12" width="5.296875" bestFit="1" customWidth="1"/>
  </cols>
  <sheetData>
    <row r="1" spans="1:12" ht="18.600000000000001" thickBot="1" x14ac:dyDescent="0.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2" x14ac:dyDescent="0.45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9" t="s">
        <v>9</v>
      </c>
    </row>
    <row r="3" spans="1:12" x14ac:dyDescent="0.45">
      <c r="A3" s="10">
        <v>105</v>
      </c>
      <c r="B3" s="2" t="s">
        <v>15</v>
      </c>
      <c r="C3" s="2">
        <v>14</v>
      </c>
      <c r="D3" s="3">
        <f>3570*C3</f>
        <v>49980</v>
      </c>
      <c r="E3" s="3">
        <v>1951</v>
      </c>
      <c r="F3" s="6">
        <f>IF(E3&gt;=2600,$L$12,$L$13)</f>
        <v>3.5999999999999997E-2</v>
      </c>
      <c r="G3" s="3">
        <f>E3*1000*F3</f>
        <v>70236</v>
      </c>
      <c r="H3" s="3">
        <f>ROUNDUP(E3/C3*100,0)</f>
        <v>13936</v>
      </c>
      <c r="I3" s="11">
        <f>D3+G3+H3</f>
        <v>134152</v>
      </c>
    </row>
    <row r="4" spans="1:12" x14ac:dyDescent="0.45">
      <c r="A4" s="10">
        <v>101</v>
      </c>
      <c r="B4" s="2" t="s">
        <v>11</v>
      </c>
      <c r="C4" s="2">
        <v>13</v>
      </c>
      <c r="D4" s="3">
        <f>3570*C4</f>
        <v>46410</v>
      </c>
      <c r="E4" s="3">
        <v>1813</v>
      </c>
      <c r="F4" s="6">
        <f>IF(E4&gt;=2600,$L$12,$L$13)</f>
        <v>3.5999999999999997E-2</v>
      </c>
      <c r="G4" s="3">
        <f>E4*1000*F4</f>
        <v>65267.999999999993</v>
      </c>
      <c r="H4" s="3">
        <f t="shared" ref="H4:H11" si="0">ROUNDUP(E4/C4*100,0)</f>
        <v>13947</v>
      </c>
      <c r="I4" s="11">
        <f>D4+G4+H4</f>
        <v>125625</v>
      </c>
    </row>
    <row r="5" spans="1:12" x14ac:dyDescent="0.45">
      <c r="A5" s="10">
        <v>107</v>
      </c>
      <c r="B5" s="2" t="s">
        <v>17</v>
      </c>
      <c r="C5" s="2">
        <v>20</v>
      </c>
      <c r="D5" s="3">
        <f>3570*C5</f>
        <v>71400</v>
      </c>
      <c r="E5" s="3">
        <v>2807</v>
      </c>
      <c r="F5" s="6">
        <f>IF(E5&gt;=2600,$L$12,$L$13)</f>
        <v>3.9E-2</v>
      </c>
      <c r="G5" s="3">
        <f>E5*1000*F5</f>
        <v>109473</v>
      </c>
      <c r="H5" s="3">
        <f t="shared" si="0"/>
        <v>14035</v>
      </c>
      <c r="I5" s="11">
        <f>D5+G5+H5</f>
        <v>194908</v>
      </c>
    </row>
    <row r="6" spans="1:12" x14ac:dyDescent="0.45">
      <c r="A6" s="10">
        <v>102</v>
      </c>
      <c r="B6" s="2" t="s">
        <v>12</v>
      </c>
      <c r="C6" s="2">
        <v>15</v>
      </c>
      <c r="D6" s="3">
        <f>3570*C6</f>
        <v>53550</v>
      </c>
      <c r="E6" s="3">
        <v>2108</v>
      </c>
      <c r="F6" s="6">
        <f>IF(E6&gt;=2600,$L$12,$L$13)</f>
        <v>3.5999999999999997E-2</v>
      </c>
      <c r="G6" s="3">
        <f>E6*1000*F6</f>
        <v>75888</v>
      </c>
      <c r="H6" s="3">
        <f t="shared" si="0"/>
        <v>14054</v>
      </c>
      <c r="I6" s="11">
        <f>D6+G6+H6</f>
        <v>143492</v>
      </c>
    </row>
    <row r="7" spans="1:12" x14ac:dyDescent="0.45">
      <c r="A7" s="10">
        <v>106</v>
      </c>
      <c r="B7" s="2" t="s">
        <v>16</v>
      </c>
      <c r="C7" s="2">
        <v>19</v>
      </c>
      <c r="D7" s="3">
        <f>3570*C7</f>
        <v>67830</v>
      </c>
      <c r="E7" s="3">
        <v>2685</v>
      </c>
      <c r="F7" s="6">
        <f>IF(E7&gt;=2600,$L$12,$L$13)</f>
        <v>3.9E-2</v>
      </c>
      <c r="G7" s="3">
        <f>E7*1000*F7</f>
        <v>104715</v>
      </c>
      <c r="H7" s="3">
        <f t="shared" si="0"/>
        <v>14132</v>
      </c>
      <c r="I7" s="11">
        <f>D7+G7+H7</f>
        <v>186677</v>
      </c>
    </row>
    <row r="8" spans="1:12" x14ac:dyDescent="0.45">
      <c r="A8" s="10">
        <v>108</v>
      </c>
      <c r="B8" s="2" t="s">
        <v>18</v>
      </c>
      <c r="C8" s="2">
        <v>16</v>
      </c>
      <c r="D8" s="3">
        <f>3570*C8</f>
        <v>57120</v>
      </c>
      <c r="E8" s="3">
        <v>2362</v>
      </c>
      <c r="F8" s="6">
        <f>IF(E8&gt;=2600,$L$12,$L$13)</f>
        <v>3.5999999999999997E-2</v>
      </c>
      <c r="G8" s="3">
        <f>E8*1000*F8</f>
        <v>85032</v>
      </c>
      <c r="H8" s="3">
        <f t="shared" si="0"/>
        <v>14763</v>
      </c>
      <c r="I8" s="11">
        <f>D8+G8+H8</f>
        <v>156915</v>
      </c>
    </row>
    <row r="9" spans="1:12" x14ac:dyDescent="0.45">
      <c r="A9" s="10">
        <v>104</v>
      </c>
      <c r="B9" s="2" t="s">
        <v>14</v>
      </c>
      <c r="C9" s="2">
        <v>17</v>
      </c>
      <c r="D9" s="3">
        <f>3570*C9</f>
        <v>60690</v>
      </c>
      <c r="E9" s="3">
        <v>2600</v>
      </c>
      <c r="F9" s="6">
        <f>IF(E9&gt;=2600,$L$12,$L$13)</f>
        <v>3.9E-2</v>
      </c>
      <c r="G9" s="3">
        <f>E9*1000*F9</f>
        <v>101400</v>
      </c>
      <c r="H9" s="3">
        <f t="shared" si="0"/>
        <v>15295</v>
      </c>
      <c r="I9" s="11">
        <f>D9+G9+H9</f>
        <v>177385</v>
      </c>
    </row>
    <row r="10" spans="1:12" x14ac:dyDescent="0.45">
      <c r="A10" s="10">
        <v>109</v>
      </c>
      <c r="B10" s="2" t="s">
        <v>19</v>
      </c>
      <c r="C10" s="2">
        <v>12</v>
      </c>
      <c r="D10" s="3">
        <f>3570*C10</f>
        <v>42840</v>
      </c>
      <c r="E10" s="3">
        <v>1859</v>
      </c>
      <c r="F10" s="6">
        <f>IF(E10&gt;=2600,$L$12,$L$13)</f>
        <v>3.5999999999999997E-2</v>
      </c>
      <c r="G10" s="3">
        <f>E10*1000*F10</f>
        <v>66924</v>
      </c>
      <c r="H10" s="3">
        <f t="shared" si="0"/>
        <v>15492</v>
      </c>
      <c r="I10" s="11">
        <f>D10+G10+H10</f>
        <v>125256</v>
      </c>
      <c r="K10" s="5" t="s">
        <v>22</v>
      </c>
      <c r="L10" s="5"/>
    </row>
    <row r="11" spans="1:12" x14ac:dyDescent="0.45">
      <c r="A11" s="10">
        <v>103</v>
      </c>
      <c r="B11" s="2" t="s">
        <v>13</v>
      </c>
      <c r="C11" s="2">
        <v>18</v>
      </c>
      <c r="D11" s="3">
        <f>3570*C11</f>
        <v>64260</v>
      </c>
      <c r="E11" s="3">
        <v>2796</v>
      </c>
      <c r="F11" s="6">
        <f>IF(E11&gt;=2600,$L$12,$L$13)</f>
        <v>3.9E-2</v>
      </c>
      <c r="G11" s="3">
        <f>E11*1000*F11</f>
        <v>109044</v>
      </c>
      <c r="H11" s="3">
        <f t="shared" si="0"/>
        <v>15534</v>
      </c>
      <c r="I11" s="11">
        <f>D11+G11+H11</f>
        <v>188838</v>
      </c>
      <c r="K11" s="4" t="s">
        <v>5</v>
      </c>
      <c r="L11" s="4" t="s">
        <v>6</v>
      </c>
    </row>
    <row r="12" spans="1:12" x14ac:dyDescent="0.45">
      <c r="A12" s="10"/>
      <c r="B12" s="2"/>
      <c r="C12" s="2"/>
      <c r="D12" s="2"/>
      <c r="E12" s="3"/>
      <c r="F12" s="2"/>
      <c r="G12" s="2"/>
      <c r="H12" s="2"/>
      <c r="I12" s="12"/>
      <c r="K12" s="2" t="s">
        <v>23</v>
      </c>
      <c r="L12" s="6">
        <v>3.9E-2</v>
      </c>
    </row>
    <row r="13" spans="1:12" ht="18.600000000000001" thickBot="1" x14ac:dyDescent="0.5">
      <c r="A13" s="13"/>
      <c r="B13" s="14" t="s">
        <v>10</v>
      </c>
      <c r="C13" s="14"/>
      <c r="D13" s="15">
        <f>SUM(D3:D11)</f>
        <v>514080</v>
      </c>
      <c r="E13" s="15">
        <f>SUM(E3:E11)</f>
        <v>20981</v>
      </c>
      <c r="F13" s="14"/>
      <c r="G13" s="15">
        <f>SUM(G3:G11)</f>
        <v>787980</v>
      </c>
      <c r="H13" s="15">
        <f t="shared" ref="H13:I13" si="1">SUM(H3:H11)</f>
        <v>131188</v>
      </c>
      <c r="I13" s="16">
        <f t="shared" si="1"/>
        <v>1433248</v>
      </c>
      <c r="K13" s="2" t="s">
        <v>24</v>
      </c>
      <c r="L13" s="6">
        <v>3.5999999999999997E-2</v>
      </c>
    </row>
    <row r="14" spans="1:12" ht="18.600000000000001" thickBot="1" x14ac:dyDescent="0.5"/>
    <row r="15" spans="1:12" x14ac:dyDescent="0.45">
      <c r="A15" s="18"/>
      <c r="B15" s="8" t="s">
        <v>4</v>
      </c>
      <c r="C15" s="8" t="s">
        <v>7</v>
      </c>
      <c r="D15" s="9" t="s">
        <v>8</v>
      </c>
    </row>
    <row r="16" spans="1:12" x14ac:dyDescent="0.45">
      <c r="A16" s="10" t="s">
        <v>20</v>
      </c>
      <c r="B16" s="17">
        <f>ROUND(AVERAGE($D$3:$D$11),0)</f>
        <v>57120</v>
      </c>
      <c r="C16" s="17">
        <f>ROUND(AVERAGE(G3:G11),0)</f>
        <v>87553</v>
      </c>
      <c r="D16" s="19">
        <f>ROUND(AVERAGE(H3:H11),0)</f>
        <v>14576</v>
      </c>
    </row>
    <row r="17" spans="1:4" ht="18.600000000000001" thickBot="1" x14ac:dyDescent="0.5">
      <c r="A17" s="20" t="s">
        <v>21</v>
      </c>
      <c r="B17" s="21">
        <f>MAX(D3:D11)</f>
        <v>71400</v>
      </c>
      <c r="C17" s="21">
        <f>MAX(G3:G11)</f>
        <v>109473</v>
      </c>
      <c r="D17" s="22">
        <f>MAX(H3:H11)</f>
        <v>15534</v>
      </c>
    </row>
  </sheetData>
  <sortState xmlns:xlrd2="http://schemas.microsoft.com/office/spreadsheetml/2017/richdata2" ref="A3:I11">
    <sortCondition ref="H3:H11"/>
  </sortState>
  <mergeCells count="2">
    <mergeCell ref="A1:I1"/>
    <mergeCell ref="K10:L10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beerk</dc:creator>
  <cp:lastModifiedBy>beerk</cp:lastModifiedBy>
  <dcterms:created xsi:type="dcterms:W3CDTF">2020-05-13T00:32:31Z</dcterms:created>
  <dcterms:modified xsi:type="dcterms:W3CDTF">2020-05-13T01:58:09Z</dcterms:modified>
</cp:coreProperties>
</file>