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ホームページビルダー\"/>
    </mc:Choice>
  </mc:AlternateContent>
  <xr:revisionPtr revIDLastSave="0" documentId="8_{CAE2EB6E-241A-4E6C-A3BC-D926AC2951BA}" xr6:coauthVersionLast="43" xr6:coauthVersionMax="43" xr10:uidLastSave="{00000000-0000-0000-0000-000000000000}"/>
  <bookViews>
    <workbookView xWindow="-108" yWindow="-108" windowWidth="23256" windowHeight="12576" xr2:uid="{6E312525-82B4-4E9E-A448-5A304BDCAE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H26" i="1"/>
  <c r="I26" i="1"/>
  <c r="J26" i="1"/>
  <c r="K26" i="1"/>
  <c r="G27" i="1"/>
  <c r="H27" i="1"/>
  <c r="I27" i="1"/>
  <c r="J27" i="1"/>
  <c r="K27" i="1"/>
  <c r="G28" i="1"/>
  <c r="H28" i="1"/>
  <c r="I28" i="1"/>
  <c r="J28" i="1"/>
  <c r="K28" i="1"/>
  <c r="G29" i="1"/>
  <c r="H29" i="1"/>
  <c r="I29" i="1"/>
  <c r="J29" i="1"/>
  <c r="K29" i="1"/>
  <c r="F29" i="1"/>
  <c r="F28" i="1"/>
  <c r="F27" i="1"/>
  <c r="F26" i="1"/>
  <c r="G21" i="1"/>
  <c r="H21" i="1"/>
  <c r="I21" i="1"/>
  <c r="J21" i="1"/>
  <c r="K21" i="1"/>
  <c r="G22" i="1"/>
  <c r="H22" i="1"/>
  <c r="I22" i="1"/>
  <c r="J22" i="1"/>
  <c r="K22" i="1"/>
  <c r="G23" i="1"/>
  <c r="H23" i="1"/>
  <c r="I23" i="1"/>
  <c r="J23" i="1"/>
  <c r="K23" i="1"/>
  <c r="G24" i="1"/>
  <c r="H24" i="1"/>
  <c r="I24" i="1"/>
  <c r="J24" i="1"/>
  <c r="K24" i="1"/>
  <c r="G25" i="1"/>
  <c r="H25" i="1"/>
  <c r="I25" i="1"/>
  <c r="J25" i="1"/>
  <c r="K25" i="1"/>
  <c r="F25" i="1"/>
  <c r="F24" i="1"/>
  <c r="F23" i="1"/>
  <c r="F22" i="1"/>
  <c r="F2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" i="1"/>
</calcChain>
</file>

<file path=xl/sharedStrings.xml><?xml version="1.0" encoding="utf-8"?>
<sst xmlns="http://schemas.openxmlformats.org/spreadsheetml/2006/main" count="93" uniqueCount="76">
  <si>
    <t>年</t>
    <rPh sb="0" eb="1">
      <t>ネン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</si>
  <si>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</si>
  <si>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</si>
  <si>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性</t>
    <rPh sb="0" eb="1">
      <t>セイ</t>
    </rPh>
    <phoneticPr fontId="1"/>
  </si>
  <si>
    <t>氏名</t>
    <rPh sb="0" eb="2">
      <t>シメイ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</si>
  <si>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</si>
  <si>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</si>
  <si>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</si>
  <si>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</si>
  <si>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</si>
  <si>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合計</t>
    <rPh sb="0" eb="2">
      <t>ゴウケイ</t>
    </rPh>
    <phoneticPr fontId="1"/>
  </si>
  <si>
    <t>順位１</t>
    <rPh sb="0" eb="2">
      <t>ジュンイ</t>
    </rPh>
    <phoneticPr fontId="1"/>
  </si>
  <si>
    <t>順位２</t>
    <rPh sb="0" eb="2">
      <t>ジュンイ</t>
    </rPh>
    <phoneticPr fontId="1"/>
  </si>
  <si>
    <t>級順</t>
    <rPh sb="0" eb="1">
      <t>キュウ</t>
    </rPh>
    <rPh sb="1" eb="2">
      <t>ジュン</t>
    </rPh>
    <phoneticPr fontId="1"/>
  </si>
  <si>
    <t>性順</t>
    <rPh sb="0" eb="1">
      <t>セイ</t>
    </rPh>
    <rPh sb="1" eb="2">
      <t>ジュン</t>
    </rPh>
    <phoneticPr fontId="1"/>
  </si>
  <si>
    <t>評価ABC</t>
    <rPh sb="0" eb="2">
      <t>ヒョウカ</t>
    </rPh>
    <phoneticPr fontId="1"/>
  </si>
  <si>
    <t>男</t>
    <rPh sb="0" eb="1">
      <t>オトコ</t>
    </rPh>
    <phoneticPr fontId="0"/>
  </si>
  <si>
    <t>赤池　勝男</t>
    <rPh sb="0" eb="2">
      <t>アカイケ</t>
    </rPh>
    <rPh sb="3" eb="5">
      <t>カツオ</t>
    </rPh>
    <phoneticPr fontId="1"/>
  </si>
  <si>
    <t>⑪</t>
    <phoneticPr fontId="1"/>
  </si>
  <si>
    <t>⑳</t>
    <phoneticPr fontId="1"/>
  </si>
  <si>
    <t>㉑</t>
    <phoneticPr fontId="1"/>
  </si>
  <si>
    <t>㉒</t>
    <phoneticPr fontId="1"/>
  </si>
  <si>
    <t>加藤　茂樹</t>
    <rPh sb="0" eb="2">
      <t>カトウ</t>
    </rPh>
    <rPh sb="3" eb="5">
      <t>シゲキ</t>
    </rPh>
    <phoneticPr fontId="1"/>
  </si>
  <si>
    <t>齋藤　和作</t>
    <rPh sb="0" eb="2">
      <t>サイトウ</t>
    </rPh>
    <rPh sb="3" eb="5">
      <t>ワサク</t>
    </rPh>
    <phoneticPr fontId="1"/>
  </si>
  <si>
    <t>田口　浩二</t>
    <rPh sb="0" eb="2">
      <t>タグチ</t>
    </rPh>
    <rPh sb="3" eb="5">
      <t>コウジ</t>
    </rPh>
    <phoneticPr fontId="1"/>
  </si>
  <si>
    <t>女</t>
    <rPh sb="0" eb="1">
      <t>オンナ</t>
    </rPh>
    <phoneticPr fontId="0"/>
  </si>
  <si>
    <t>中野　美奈</t>
    <rPh sb="0" eb="2">
      <t>ナカノ</t>
    </rPh>
    <rPh sb="3" eb="5">
      <t>ミナ</t>
    </rPh>
    <phoneticPr fontId="1"/>
  </si>
  <si>
    <t>浜口　里子</t>
    <rPh sb="0" eb="2">
      <t>ハマグチ</t>
    </rPh>
    <rPh sb="3" eb="5">
      <t>サトコ</t>
    </rPh>
    <phoneticPr fontId="1"/>
  </si>
  <si>
    <t>三上　隆司</t>
    <rPh sb="0" eb="2">
      <t>ミカミ</t>
    </rPh>
    <rPh sb="3" eb="5">
      <t>タカシ</t>
    </rPh>
    <phoneticPr fontId="1"/>
  </si>
  <si>
    <t>山田　信子</t>
    <rPh sb="0" eb="2">
      <t>ヤマダ</t>
    </rPh>
    <rPh sb="3" eb="5">
      <t>ノブコ</t>
    </rPh>
    <phoneticPr fontId="1"/>
  </si>
  <si>
    <t>吉田　恵子</t>
    <rPh sb="0" eb="2">
      <t>ヨシダ</t>
    </rPh>
    <rPh sb="3" eb="5">
      <t>ケイコ</t>
    </rPh>
    <phoneticPr fontId="1"/>
  </si>
  <si>
    <t>渡邉　真美</t>
    <rPh sb="0" eb="2">
      <t>ワタナベ</t>
    </rPh>
    <rPh sb="3" eb="5">
      <t>マミ</t>
    </rPh>
    <phoneticPr fontId="1"/>
  </si>
  <si>
    <t>伊藤　美和</t>
    <rPh sb="0" eb="2">
      <t>イトウ</t>
    </rPh>
    <rPh sb="3" eb="5">
      <t>ミワ</t>
    </rPh>
    <phoneticPr fontId="1"/>
  </si>
  <si>
    <t>木村　智明</t>
    <rPh sb="0" eb="2">
      <t>キムラ</t>
    </rPh>
    <rPh sb="3" eb="5">
      <t>トモアキ</t>
    </rPh>
    <phoneticPr fontId="1"/>
  </si>
  <si>
    <t>鈴木　明美</t>
    <rPh sb="0" eb="2">
      <t>スズキ</t>
    </rPh>
    <rPh sb="3" eb="5">
      <t>アケミ</t>
    </rPh>
    <phoneticPr fontId="1"/>
  </si>
  <si>
    <t>手島　裕子</t>
    <rPh sb="0" eb="2">
      <t>テジマ</t>
    </rPh>
    <rPh sb="3" eb="5">
      <t>ユウコ</t>
    </rPh>
    <phoneticPr fontId="1"/>
  </si>
  <si>
    <t>野島　和江</t>
    <rPh sb="0" eb="2">
      <t>ノジマ</t>
    </rPh>
    <rPh sb="3" eb="5">
      <t>カズエ</t>
    </rPh>
    <phoneticPr fontId="1"/>
  </si>
  <si>
    <t>樋口　章夫</t>
    <rPh sb="0" eb="2">
      <t>ヒグチ</t>
    </rPh>
    <rPh sb="3" eb="5">
      <t>アキオ</t>
    </rPh>
    <phoneticPr fontId="1"/>
  </si>
  <si>
    <t>保坂　知美</t>
    <rPh sb="0" eb="2">
      <t>ホサカ</t>
    </rPh>
    <rPh sb="3" eb="5">
      <t>トモミ</t>
    </rPh>
    <phoneticPr fontId="1"/>
  </si>
  <si>
    <t>牧野　太一</t>
    <rPh sb="0" eb="2">
      <t>マキノ</t>
    </rPh>
    <rPh sb="3" eb="5">
      <t>タイチ</t>
    </rPh>
    <phoneticPr fontId="1"/>
  </si>
  <si>
    <t>村田　安彦</t>
    <rPh sb="0" eb="2">
      <t>ムラタ</t>
    </rPh>
    <rPh sb="3" eb="5">
      <t>ヤスヒコ</t>
    </rPh>
    <phoneticPr fontId="1"/>
  </si>
  <si>
    <t>全体人数</t>
    <rPh sb="0" eb="2">
      <t>ゼンタイ</t>
    </rPh>
    <rPh sb="2" eb="4">
      <t>ニンズウ</t>
    </rPh>
    <phoneticPr fontId="1"/>
  </si>
  <si>
    <t>全体平均点</t>
    <rPh sb="0" eb="2">
      <t>ゼンタイ</t>
    </rPh>
    <rPh sb="2" eb="5">
      <t>ヘイキンテン</t>
    </rPh>
    <phoneticPr fontId="1"/>
  </si>
  <si>
    <t>男子人数</t>
    <rPh sb="0" eb="2">
      <t>ダンシ</t>
    </rPh>
    <rPh sb="2" eb="4">
      <t>ニンズウ</t>
    </rPh>
    <phoneticPr fontId="1"/>
  </si>
  <si>
    <t>男子平均点</t>
    <rPh sb="0" eb="2">
      <t>ダンシ</t>
    </rPh>
    <rPh sb="2" eb="5">
      <t>ヘイキンテン</t>
    </rPh>
    <phoneticPr fontId="1"/>
  </si>
  <si>
    <t>合計点の分布</t>
    <rPh sb="0" eb="2">
      <t>ゴウケイ</t>
    </rPh>
    <rPh sb="2" eb="3">
      <t>テン</t>
    </rPh>
    <rPh sb="4" eb="6">
      <t>ブンプ</t>
    </rPh>
    <phoneticPr fontId="1"/>
  </si>
  <si>
    <t>女子人数</t>
    <rPh sb="0" eb="2">
      <t>ジョシ</t>
    </rPh>
    <rPh sb="2" eb="4">
      <t>ニンズウ</t>
    </rPh>
    <phoneticPr fontId="1"/>
  </si>
  <si>
    <t>女子平均点</t>
    <rPh sb="0" eb="2">
      <t>ジョシ</t>
    </rPh>
    <rPh sb="2" eb="5">
      <t>ヘイキンテン</t>
    </rPh>
    <phoneticPr fontId="1"/>
  </si>
  <si>
    <t>200点以上</t>
    <rPh sb="3" eb="4">
      <t>テン</t>
    </rPh>
    <rPh sb="4" eb="6">
      <t>イジョウ</t>
    </rPh>
    <phoneticPr fontId="1"/>
  </si>
  <si>
    <t>１組男子人数</t>
    <rPh sb="1" eb="2">
      <t>クミ</t>
    </rPh>
    <rPh sb="2" eb="4">
      <t>ダンシ</t>
    </rPh>
    <rPh sb="4" eb="6">
      <t>ニンズウ</t>
    </rPh>
    <phoneticPr fontId="1"/>
  </si>
  <si>
    <t>１組平均点</t>
    <rPh sb="1" eb="2">
      <t>クミ</t>
    </rPh>
    <rPh sb="2" eb="5">
      <t>ヘイキンテン</t>
    </rPh>
    <phoneticPr fontId="1"/>
  </si>
  <si>
    <t>150点以上</t>
    <rPh sb="3" eb="6">
      <t>テンイジョウ</t>
    </rPh>
    <phoneticPr fontId="1"/>
  </si>
  <si>
    <t>１組女子人数</t>
    <rPh sb="1" eb="2">
      <t>クミ</t>
    </rPh>
    <rPh sb="2" eb="4">
      <t>ジョシ</t>
    </rPh>
    <rPh sb="4" eb="6">
      <t>ニンズウ</t>
    </rPh>
    <phoneticPr fontId="1"/>
  </si>
  <si>
    <t>２組平均点</t>
    <rPh sb="1" eb="2">
      <t>クミ</t>
    </rPh>
    <rPh sb="2" eb="5">
      <t>ヘイキンテン</t>
    </rPh>
    <phoneticPr fontId="1"/>
  </si>
  <si>
    <t>100点以上</t>
    <rPh sb="3" eb="4">
      <t>テン</t>
    </rPh>
    <rPh sb="4" eb="6">
      <t>イジョウ</t>
    </rPh>
    <phoneticPr fontId="1"/>
  </si>
  <si>
    <t>２組男子人数</t>
    <rPh sb="1" eb="2">
      <t>クミ</t>
    </rPh>
    <rPh sb="2" eb="4">
      <t>ダンシ</t>
    </rPh>
    <rPh sb="4" eb="6">
      <t>ニンズウ</t>
    </rPh>
    <phoneticPr fontId="1"/>
  </si>
  <si>
    <t>１組男子平均点</t>
    <rPh sb="1" eb="2">
      <t>クミ</t>
    </rPh>
    <rPh sb="2" eb="4">
      <t>ダンシ</t>
    </rPh>
    <rPh sb="4" eb="7">
      <t>ヘイキンテン</t>
    </rPh>
    <phoneticPr fontId="1"/>
  </si>
  <si>
    <t>50点以上</t>
    <rPh sb="2" eb="5">
      <t>テンイジョウ</t>
    </rPh>
    <phoneticPr fontId="1"/>
  </si>
  <si>
    <t>２組女子人数</t>
    <rPh sb="1" eb="2">
      <t>クミ</t>
    </rPh>
    <rPh sb="2" eb="4">
      <t>ジョシ</t>
    </rPh>
    <rPh sb="4" eb="6">
      <t>ニンズウ</t>
    </rPh>
    <phoneticPr fontId="1"/>
  </si>
  <si>
    <t>１組女子平均点</t>
    <rPh sb="1" eb="2">
      <t>クミ</t>
    </rPh>
    <rPh sb="2" eb="4">
      <t>ジョシ</t>
    </rPh>
    <rPh sb="4" eb="7">
      <t>ヘイキンテン</t>
    </rPh>
    <phoneticPr fontId="1"/>
  </si>
  <si>
    <t>0点以上</t>
    <rPh sb="1" eb="2">
      <t>テン</t>
    </rPh>
    <rPh sb="2" eb="4">
      <t>イジョウ</t>
    </rPh>
    <phoneticPr fontId="1"/>
  </si>
  <si>
    <t>２組男子平均点</t>
    <rPh sb="1" eb="2">
      <t>クミ</t>
    </rPh>
    <rPh sb="2" eb="4">
      <t>ダンシ</t>
    </rPh>
    <rPh sb="4" eb="7">
      <t>ヘイキンテン</t>
    </rPh>
    <phoneticPr fontId="1"/>
  </si>
  <si>
    <t>２組女子平均点</t>
    <rPh sb="1" eb="2">
      <t>クミ</t>
    </rPh>
    <rPh sb="2" eb="4">
      <t>ジョシ</t>
    </rPh>
    <rPh sb="4" eb="7">
      <t>ヘイキンテン</t>
    </rPh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</si>
  <si>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</si>
  <si>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</si>
  <si>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</si>
  <si>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</si>
  <si>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</si>
  <si>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⑲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</si>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</sst>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CB40-44AD-408B-97FF-7E21E7D405E3}">
  <dimension ref="A1:P29"/>
  <sheetViews>
    <sheetView tabSelected="1" topLeftCell="A10" zoomScale="110" zoomScaleNormal="110" workbookViewId="0">
      <selection activeCell="D28" sqref="D28"/>
    </sheetView>
  </sheetViews>
  <sheetFormatPr defaultRowHeight="18" x14ac:dyDescent="0.45"/>
  <cols>
    <col min="1" max="2" width="3.3984375" style="4" bestFit="1" customWidth="1"/>
    <col min="3" max="3" width="3.5" style="4" bestFit="1" customWidth="1"/>
    <col min="4" max="4" width="3.5" style="2" bestFit="1" customWidth="1"/>
    <col min="5" max="5" width="15.19921875" style="4" bestFit="1" customWidth="1"/>
    <col min="6" max="16" width="5.69921875" style="4" customWidth="1"/>
    <col min="17" max="16384" width="8.796875" style="4"/>
  </cols>
  <sheetData>
    <row r="1" spans="1:16" s="2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45">
      <c r="A2" s="3">
        <v>3</v>
      </c>
      <c r="B2" s="3">
        <v>1</v>
      </c>
      <c r="C2" s="3">
        <v>1</v>
      </c>
      <c r="D2" s="1" t="s">
        <v>16</v>
      </c>
      <c r="E2" s="3" t="s">
        <v>17</v>
      </c>
      <c r="F2" s="3">
        <v>37</v>
      </c>
      <c r="G2" s="3">
        <v>15</v>
      </c>
      <c r="H2" s="3">
        <v>19</v>
      </c>
      <c r="I2" s="3">
        <v>29</v>
      </c>
      <c r="J2" s="3">
        <v>19</v>
      </c>
      <c r="K2" s="1">
        <f>SUM(F2:J2)</f>
        <v>119</v>
      </c>
      <c r="L2" s="1" t="s">
        <v>18</v>
      </c>
      <c r="M2" s="1" t="s">
        <v>64</v>
      </c>
      <c r="N2" s="1" t="s">
        <v>65</v>
      </c>
      <c r="O2" s="1" t="s">
        <v>66</v>
      </c>
      <c r="P2" s="1" t="s">
        <v>67</v>
      </c>
    </row>
    <row r="3" spans="1:16" x14ac:dyDescent="0.45">
      <c r="A3" s="3">
        <v>3</v>
      </c>
      <c r="B3" s="3">
        <v>1</v>
      </c>
      <c r="C3" s="3">
        <v>2</v>
      </c>
      <c r="D3" s="1" t="s">
        <v>16</v>
      </c>
      <c r="E3" s="3" t="s">
        <v>22</v>
      </c>
      <c r="F3" s="3">
        <v>47</v>
      </c>
      <c r="G3" s="3">
        <v>47</v>
      </c>
      <c r="H3" s="3">
        <v>41</v>
      </c>
      <c r="I3" s="3">
        <v>45</v>
      </c>
      <c r="J3" s="3">
        <v>46</v>
      </c>
      <c r="K3" s="1">
        <f t="shared" ref="K3:K20" si="0">SUM(F3:J3)</f>
        <v>226</v>
      </c>
      <c r="L3" s="1"/>
      <c r="M3" s="1"/>
      <c r="N3" s="1"/>
      <c r="O3" s="1"/>
      <c r="P3" s="1"/>
    </row>
    <row r="4" spans="1:16" x14ac:dyDescent="0.45">
      <c r="A4" s="3">
        <v>3</v>
      </c>
      <c r="B4" s="3">
        <v>1</v>
      </c>
      <c r="C4" s="3">
        <v>3</v>
      </c>
      <c r="D4" s="1" t="s">
        <v>16</v>
      </c>
      <c r="E4" s="3" t="s">
        <v>23</v>
      </c>
      <c r="F4" s="3">
        <v>43</v>
      </c>
      <c r="G4" s="3">
        <v>38</v>
      </c>
      <c r="H4" s="3">
        <v>36</v>
      </c>
      <c r="I4" s="3">
        <v>49</v>
      </c>
      <c r="J4" s="3">
        <v>41</v>
      </c>
      <c r="K4" s="1">
        <f t="shared" si="0"/>
        <v>207</v>
      </c>
      <c r="L4" s="1"/>
      <c r="M4" s="1"/>
      <c r="N4" s="1"/>
      <c r="O4" s="1"/>
      <c r="P4" s="1"/>
    </row>
    <row r="5" spans="1:16" x14ac:dyDescent="0.45">
      <c r="A5" s="3">
        <v>3</v>
      </c>
      <c r="B5" s="3">
        <v>1</v>
      </c>
      <c r="C5" s="3">
        <v>4</v>
      </c>
      <c r="D5" s="1" t="s">
        <v>16</v>
      </c>
      <c r="E5" s="3" t="s">
        <v>24</v>
      </c>
      <c r="F5" s="3">
        <v>29</v>
      </c>
      <c r="G5" s="3">
        <v>18</v>
      </c>
      <c r="H5" s="3">
        <v>30</v>
      </c>
      <c r="I5" s="3">
        <v>31</v>
      </c>
      <c r="J5" s="3">
        <v>20</v>
      </c>
      <c r="K5" s="1">
        <f t="shared" si="0"/>
        <v>128</v>
      </c>
      <c r="L5" s="1"/>
      <c r="M5" s="1"/>
      <c r="N5" s="1"/>
      <c r="O5" s="1"/>
      <c r="P5" s="1"/>
    </row>
    <row r="6" spans="1:16" x14ac:dyDescent="0.45">
      <c r="A6" s="3">
        <v>3</v>
      </c>
      <c r="B6" s="3">
        <v>1</v>
      </c>
      <c r="C6" s="3">
        <v>5</v>
      </c>
      <c r="D6" s="1" t="s">
        <v>25</v>
      </c>
      <c r="E6" s="3" t="s">
        <v>26</v>
      </c>
      <c r="F6" s="3">
        <v>31</v>
      </c>
      <c r="G6" s="3">
        <v>22</v>
      </c>
      <c r="H6" s="3">
        <v>39</v>
      </c>
      <c r="I6" s="3">
        <v>33</v>
      </c>
      <c r="J6" s="3">
        <v>32</v>
      </c>
      <c r="K6" s="1">
        <f t="shared" si="0"/>
        <v>157</v>
      </c>
      <c r="L6" s="1"/>
      <c r="M6" s="1"/>
      <c r="N6" s="1"/>
      <c r="O6" s="1"/>
      <c r="P6" s="1"/>
    </row>
    <row r="7" spans="1:16" x14ac:dyDescent="0.45">
      <c r="A7" s="3">
        <v>3</v>
      </c>
      <c r="B7" s="3">
        <v>1</v>
      </c>
      <c r="C7" s="3">
        <v>6</v>
      </c>
      <c r="D7" s="1" t="s">
        <v>25</v>
      </c>
      <c r="E7" s="3" t="s">
        <v>27</v>
      </c>
      <c r="F7" s="3">
        <v>10</v>
      </c>
      <c r="G7" s="3">
        <v>8</v>
      </c>
      <c r="H7" s="3">
        <v>18</v>
      </c>
      <c r="I7" s="3">
        <v>20</v>
      </c>
      <c r="J7" s="3">
        <v>8</v>
      </c>
      <c r="K7" s="1">
        <f t="shared" si="0"/>
        <v>64</v>
      </c>
      <c r="L7" s="1"/>
      <c r="M7" s="1"/>
      <c r="N7" s="1"/>
      <c r="O7" s="1"/>
      <c r="P7" s="1"/>
    </row>
    <row r="8" spans="1:16" x14ac:dyDescent="0.45">
      <c r="A8" s="3">
        <v>3</v>
      </c>
      <c r="B8" s="3">
        <v>1</v>
      </c>
      <c r="C8" s="3">
        <v>7</v>
      </c>
      <c r="D8" s="1" t="s">
        <v>16</v>
      </c>
      <c r="E8" s="3" t="s">
        <v>28</v>
      </c>
      <c r="F8" s="3">
        <v>35</v>
      </c>
      <c r="G8" s="3">
        <v>28</v>
      </c>
      <c r="H8" s="3">
        <v>32</v>
      </c>
      <c r="I8" s="3">
        <v>33</v>
      </c>
      <c r="J8" s="3">
        <v>14</v>
      </c>
      <c r="K8" s="1">
        <f t="shared" si="0"/>
        <v>142</v>
      </c>
      <c r="L8" s="1"/>
      <c r="M8" s="1"/>
      <c r="N8" s="1"/>
      <c r="O8" s="1"/>
      <c r="P8" s="1"/>
    </row>
    <row r="9" spans="1:16" x14ac:dyDescent="0.45">
      <c r="A9" s="3">
        <v>3</v>
      </c>
      <c r="B9" s="3">
        <v>1</v>
      </c>
      <c r="C9" s="3">
        <v>8</v>
      </c>
      <c r="D9" s="1" t="s">
        <v>25</v>
      </c>
      <c r="E9" s="3" t="s">
        <v>29</v>
      </c>
      <c r="F9" s="3">
        <v>35</v>
      </c>
      <c r="G9" s="3">
        <v>30</v>
      </c>
      <c r="H9" s="3">
        <v>28</v>
      </c>
      <c r="I9" s="3">
        <v>31</v>
      </c>
      <c r="J9" s="3">
        <v>19</v>
      </c>
      <c r="K9" s="1">
        <f t="shared" si="0"/>
        <v>143</v>
      </c>
      <c r="L9" s="1"/>
      <c r="M9" s="1"/>
      <c r="N9" s="1"/>
      <c r="O9" s="1"/>
      <c r="P9" s="1"/>
    </row>
    <row r="10" spans="1:16" x14ac:dyDescent="0.45">
      <c r="A10" s="3">
        <v>3</v>
      </c>
      <c r="B10" s="3">
        <v>1</v>
      </c>
      <c r="C10" s="3">
        <v>9</v>
      </c>
      <c r="D10" s="1" t="s">
        <v>25</v>
      </c>
      <c r="E10" s="3" t="s">
        <v>30</v>
      </c>
      <c r="F10" s="3">
        <v>26</v>
      </c>
      <c r="G10" s="3">
        <v>12</v>
      </c>
      <c r="H10" s="3">
        <v>14</v>
      </c>
      <c r="I10" s="3">
        <v>25</v>
      </c>
      <c r="J10" s="3">
        <v>12</v>
      </c>
      <c r="K10" s="1">
        <f t="shared" si="0"/>
        <v>89</v>
      </c>
      <c r="L10" s="1"/>
      <c r="M10" s="1"/>
      <c r="N10" s="1"/>
      <c r="O10" s="1"/>
      <c r="P10" s="1"/>
    </row>
    <row r="11" spans="1:16" x14ac:dyDescent="0.45">
      <c r="A11" s="3">
        <v>3</v>
      </c>
      <c r="B11" s="3">
        <v>1</v>
      </c>
      <c r="C11" s="3">
        <v>10</v>
      </c>
      <c r="D11" s="1" t="s">
        <v>25</v>
      </c>
      <c r="E11" s="3" t="s">
        <v>31</v>
      </c>
      <c r="F11" s="3">
        <v>40</v>
      </c>
      <c r="G11" s="3">
        <v>27</v>
      </c>
      <c r="H11" s="3">
        <v>40</v>
      </c>
      <c r="I11" s="3">
        <v>36</v>
      </c>
      <c r="J11" s="3">
        <v>27</v>
      </c>
      <c r="K11" s="1">
        <f t="shared" si="0"/>
        <v>170</v>
      </c>
      <c r="L11" s="1"/>
      <c r="M11" s="1"/>
      <c r="N11" s="1"/>
      <c r="O11" s="1"/>
      <c r="P11" s="1"/>
    </row>
    <row r="12" spans="1:16" x14ac:dyDescent="0.45">
      <c r="A12" s="3">
        <v>3</v>
      </c>
      <c r="B12" s="3">
        <v>2</v>
      </c>
      <c r="C12" s="3">
        <v>1</v>
      </c>
      <c r="D12" s="1" t="s">
        <v>25</v>
      </c>
      <c r="E12" s="3" t="s">
        <v>32</v>
      </c>
      <c r="F12" s="3">
        <v>33</v>
      </c>
      <c r="G12" s="3">
        <v>10</v>
      </c>
      <c r="H12" s="3">
        <v>19</v>
      </c>
      <c r="I12" s="3">
        <v>30</v>
      </c>
      <c r="J12" s="3">
        <v>27</v>
      </c>
      <c r="K12" s="1">
        <f t="shared" si="0"/>
        <v>119</v>
      </c>
      <c r="L12" s="1"/>
      <c r="M12" s="1"/>
      <c r="N12" s="1"/>
      <c r="O12" s="1"/>
      <c r="P12" s="1"/>
    </row>
    <row r="13" spans="1:16" x14ac:dyDescent="0.45">
      <c r="A13" s="3">
        <v>3</v>
      </c>
      <c r="B13" s="3">
        <v>2</v>
      </c>
      <c r="C13" s="3">
        <v>2</v>
      </c>
      <c r="D13" s="1" t="s">
        <v>16</v>
      </c>
      <c r="E13" s="3" t="s">
        <v>33</v>
      </c>
      <c r="F13" s="3">
        <v>37</v>
      </c>
      <c r="G13" s="3">
        <v>37</v>
      </c>
      <c r="H13" s="3">
        <v>39</v>
      </c>
      <c r="I13" s="3">
        <v>43</v>
      </c>
      <c r="J13" s="3">
        <v>33</v>
      </c>
      <c r="K13" s="1">
        <f t="shared" si="0"/>
        <v>189</v>
      </c>
      <c r="L13" s="1"/>
      <c r="M13" s="1"/>
      <c r="N13" s="1"/>
      <c r="O13" s="1"/>
      <c r="P13" s="1"/>
    </row>
    <row r="14" spans="1:16" x14ac:dyDescent="0.45">
      <c r="A14" s="3">
        <v>3</v>
      </c>
      <c r="B14" s="3">
        <v>2</v>
      </c>
      <c r="C14" s="3">
        <v>3</v>
      </c>
      <c r="D14" s="1" t="s">
        <v>25</v>
      </c>
      <c r="E14" s="3" t="s">
        <v>34</v>
      </c>
      <c r="F14" s="3">
        <v>27</v>
      </c>
      <c r="G14" s="3">
        <v>24</v>
      </c>
      <c r="H14" s="3">
        <v>27</v>
      </c>
      <c r="I14" s="3">
        <v>33</v>
      </c>
      <c r="J14" s="3">
        <v>14</v>
      </c>
      <c r="K14" s="1">
        <f t="shared" si="0"/>
        <v>125</v>
      </c>
      <c r="L14" s="1"/>
      <c r="M14" s="1"/>
      <c r="N14" s="1"/>
      <c r="O14" s="1"/>
      <c r="P14" s="1"/>
    </row>
    <row r="15" spans="1:16" x14ac:dyDescent="0.45">
      <c r="A15" s="3">
        <v>3</v>
      </c>
      <c r="B15" s="3">
        <v>2</v>
      </c>
      <c r="C15" s="3">
        <v>4</v>
      </c>
      <c r="D15" s="1" t="s">
        <v>25</v>
      </c>
      <c r="E15" s="3" t="s">
        <v>35</v>
      </c>
      <c r="F15" s="3">
        <v>36</v>
      </c>
      <c r="G15" s="3">
        <v>41</v>
      </c>
      <c r="H15" s="3">
        <v>31</v>
      </c>
      <c r="I15" s="3">
        <v>44</v>
      </c>
      <c r="J15" s="3">
        <v>21</v>
      </c>
      <c r="K15" s="1">
        <f t="shared" si="0"/>
        <v>173</v>
      </c>
      <c r="L15" s="1"/>
      <c r="M15" s="1"/>
      <c r="N15" s="1"/>
      <c r="O15" s="1"/>
      <c r="P15" s="1"/>
    </row>
    <row r="16" spans="1:16" x14ac:dyDescent="0.45">
      <c r="A16" s="3">
        <v>3</v>
      </c>
      <c r="B16" s="3">
        <v>2</v>
      </c>
      <c r="C16" s="3">
        <v>5</v>
      </c>
      <c r="D16" s="1" t="s">
        <v>25</v>
      </c>
      <c r="E16" s="3" t="s">
        <v>36</v>
      </c>
      <c r="F16" s="3">
        <v>28</v>
      </c>
      <c r="G16" s="3">
        <v>18</v>
      </c>
      <c r="H16" s="3">
        <v>10</v>
      </c>
      <c r="I16" s="3">
        <v>20</v>
      </c>
      <c r="J16" s="3">
        <v>14</v>
      </c>
      <c r="K16" s="1">
        <f t="shared" si="0"/>
        <v>90</v>
      </c>
      <c r="L16" s="1"/>
      <c r="M16" s="1"/>
      <c r="N16" s="1"/>
      <c r="O16" s="1"/>
      <c r="P16" s="1"/>
    </row>
    <row r="17" spans="1:16" x14ac:dyDescent="0.45">
      <c r="A17" s="3">
        <v>3</v>
      </c>
      <c r="B17" s="3">
        <v>2</v>
      </c>
      <c r="C17" s="3">
        <v>6</v>
      </c>
      <c r="D17" s="1" t="s">
        <v>16</v>
      </c>
      <c r="E17" s="3" t="s">
        <v>37</v>
      </c>
      <c r="F17" s="3">
        <v>40</v>
      </c>
      <c r="G17" s="3">
        <v>38</v>
      </c>
      <c r="H17" s="3">
        <v>38</v>
      </c>
      <c r="I17" s="3">
        <v>41</v>
      </c>
      <c r="J17" s="3">
        <v>25</v>
      </c>
      <c r="K17" s="1">
        <f t="shared" si="0"/>
        <v>182</v>
      </c>
      <c r="L17" s="1"/>
      <c r="M17" s="1"/>
      <c r="N17" s="1"/>
      <c r="O17" s="1"/>
      <c r="P17" s="1"/>
    </row>
    <row r="18" spans="1:16" x14ac:dyDescent="0.45">
      <c r="A18" s="3">
        <v>3</v>
      </c>
      <c r="B18" s="3">
        <v>2</v>
      </c>
      <c r="C18" s="3">
        <v>7</v>
      </c>
      <c r="D18" s="1" t="s">
        <v>25</v>
      </c>
      <c r="E18" s="3" t="s">
        <v>38</v>
      </c>
      <c r="F18" s="3">
        <v>28</v>
      </c>
      <c r="G18" s="3">
        <v>28</v>
      </c>
      <c r="H18" s="3">
        <v>24</v>
      </c>
      <c r="I18" s="3">
        <v>27</v>
      </c>
      <c r="J18" s="3">
        <v>14</v>
      </c>
      <c r="K18" s="1">
        <f t="shared" si="0"/>
        <v>121</v>
      </c>
      <c r="L18" s="1"/>
      <c r="M18" s="1"/>
      <c r="N18" s="1"/>
      <c r="O18" s="1"/>
      <c r="P18" s="1"/>
    </row>
    <row r="19" spans="1:16" x14ac:dyDescent="0.45">
      <c r="A19" s="3">
        <v>3</v>
      </c>
      <c r="B19" s="3">
        <v>2</v>
      </c>
      <c r="C19" s="3">
        <v>8</v>
      </c>
      <c r="D19" s="1" t="s">
        <v>16</v>
      </c>
      <c r="E19" s="3" t="s">
        <v>39</v>
      </c>
      <c r="F19" s="3">
        <v>33</v>
      </c>
      <c r="G19" s="3">
        <v>36</v>
      </c>
      <c r="H19" s="3">
        <v>35</v>
      </c>
      <c r="I19" s="3">
        <v>31</v>
      </c>
      <c r="J19" s="3">
        <v>40</v>
      </c>
      <c r="K19" s="1">
        <f t="shared" si="0"/>
        <v>175</v>
      </c>
      <c r="L19" s="1"/>
      <c r="M19" s="1"/>
      <c r="N19" s="1"/>
      <c r="O19" s="1"/>
      <c r="P19" s="1"/>
    </row>
    <row r="20" spans="1:16" x14ac:dyDescent="0.45">
      <c r="A20" s="3">
        <v>3</v>
      </c>
      <c r="B20" s="3">
        <v>2</v>
      </c>
      <c r="C20" s="3">
        <v>9</v>
      </c>
      <c r="D20" s="1" t="s">
        <v>16</v>
      </c>
      <c r="E20" s="3" t="s">
        <v>40</v>
      </c>
      <c r="F20" s="3">
        <v>25</v>
      </c>
      <c r="G20" s="3">
        <v>24</v>
      </c>
      <c r="H20" s="3">
        <v>24</v>
      </c>
      <c r="I20" s="3">
        <v>38</v>
      </c>
      <c r="J20" s="3">
        <v>17</v>
      </c>
      <c r="K20" s="1">
        <f t="shared" si="0"/>
        <v>128</v>
      </c>
      <c r="L20" s="1"/>
      <c r="M20" s="1"/>
      <c r="N20" s="1"/>
      <c r="O20" s="1"/>
      <c r="P20" s="1"/>
    </row>
    <row r="21" spans="1:16" x14ac:dyDescent="0.45">
      <c r="A21" s="9" t="s">
        <v>41</v>
      </c>
      <c r="B21" s="9"/>
      <c r="C21" s="9"/>
      <c r="D21" s="1" t="s">
        <v>69</v>
      </c>
      <c r="E21" s="3" t="s">
        <v>42</v>
      </c>
      <c r="F21" s="5">
        <f>ROUND(AVERAGE(F$2:F$20),1)</f>
        <v>32.6</v>
      </c>
      <c r="G21" s="5">
        <f t="shared" ref="G21:K21" si="1">ROUND(AVERAGE(G$2:G$20),1)</f>
        <v>26.4</v>
      </c>
      <c r="H21" s="5">
        <f t="shared" si="1"/>
        <v>28.6</v>
      </c>
      <c r="I21" s="5">
        <f t="shared" si="1"/>
        <v>33.6</v>
      </c>
      <c r="J21" s="5">
        <f t="shared" si="1"/>
        <v>23.3</v>
      </c>
      <c r="K21" s="5">
        <f t="shared" si="1"/>
        <v>144.6</v>
      </c>
      <c r="L21" s="6"/>
      <c r="M21" s="7"/>
    </row>
    <row r="22" spans="1:16" x14ac:dyDescent="0.45">
      <c r="A22" s="9" t="s">
        <v>43</v>
      </c>
      <c r="B22" s="9"/>
      <c r="C22" s="9"/>
      <c r="D22" s="1" t="s">
        <v>70</v>
      </c>
      <c r="E22" s="3" t="s">
        <v>44</v>
      </c>
      <c r="F22" s="1">
        <f>ROUND(AVERAGEIF($D$2:$D$20,"男",F$2:F$20),1)</f>
        <v>36.200000000000003</v>
      </c>
      <c r="G22" s="1">
        <f t="shared" ref="G22:K22" si="2">ROUND(AVERAGEIF($D$2:$D$20,"男",G$2:G$20),1)</f>
        <v>31.2</v>
      </c>
      <c r="H22" s="1">
        <f t="shared" si="2"/>
        <v>32.700000000000003</v>
      </c>
      <c r="I22" s="1">
        <f t="shared" si="2"/>
        <v>37.799999999999997</v>
      </c>
      <c r="J22" s="1">
        <f t="shared" si="2"/>
        <v>28.3</v>
      </c>
      <c r="K22" s="1">
        <f t="shared" si="2"/>
        <v>166.2</v>
      </c>
      <c r="L22" s="8"/>
      <c r="M22" s="9" t="s">
        <v>45</v>
      </c>
      <c r="N22" s="9"/>
      <c r="O22" s="9"/>
      <c r="P22" s="9"/>
    </row>
    <row r="23" spans="1:16" x14ac:dyDescent="0.45">
      <c r="A23" s="9" t="s">
        <v>46</v>
      </c>
      <c r="B23" s="9"/>
      <c r="C23" s="9"/>
      <c r="D23" s="1" t="s">
        <v>71</v>
      </c>
      <c r="E23" s="3" t="s">
        <v>47</v>
      </c>
      <c r="F23" s="1">
        <f>ROUND(AVERAGEIF($D$2:$D$20,"女",F$2:F$20),1)</f>
        <v>29.4</v>
      </c>
      <c r="G23" s="1">
        <f t="shared" ref="G23:K23" si="3">ROUND(AVERAGEIF($D$2:$D$20,"女",G$2:G$20),1)</f>
        <v>22</v>
      </c>
      <c r="H23" s="1">
        <f t="shared" si="3"/>
        <v>25</v>
      </c>
      <c r="I23" s="1">
        <f t="shared" si="3"/>
        <v>29.9</v>
      </c>
      <c r="J23" s="1">
        <f t="shared" si="3"/>
        <v>18.8</v>
      </c>
      <c r="K23" s="1">
        <f t="shared" si="3"/>
        <v>125.1</v>
      </c>
      <c r="L23" s="8"/>
      <c r="M23" s="9" t="s">
        <v>48</v>
      </c>
      <c r="N23" s="9"/>
      <c r="O23" s="3">
        <v>200</v>
      </c>
      <c r="P23" s="1" t="s">
        <v>68</v>
      </c>
    </row>
    <row r="24" spans="1:16" x14ac:dyDescent="0.45">
      <c r="A24" s="9" t="s">
        <v>49</v>
      </c>
      <c r="B24" s="9"/>
      <c r="C24" s="9"/>
      <c r="D24" s="1" t="s">
        <v>72</v>
      </c>
      <c r="E24" s="3" t="s">
        <v>50</v>
      </c>
      <c r="F24" s="1">
        <f>ROUND(AVERAGEIF($B$2:$B$20,"1",F$2:F$20),1)</f>
        <v>33.299999999999997</v>
      </c>
      <c r="G24" s="1">
        <f t="shared" ref="G24:K24" si="4">ROUND(AVERAGEIF($B$2:$B$20,"1",G$2:G$20),1)</f>
        <v>24.5</v>
      </c>
      <c r="H24" s="1">
        <f t="shared" si="4"/>
        <v>29.7</v>
      </c>
      <c r="I24" s="1">
        <f t="shared" si="4"/>
        <v>33.200000000000003</v>
      </c>
      <c r="J24" s="1">
        <f t="shared" si="4"/>
        <v>23.8</v>
      </c>
      <c r="K24" s="1">
        <f t="shared" si="4"/>
        <v>144.5</v>
      </c>
      <c r="L24" s="8"/>
      <c r="M24" s="9" t="s">
        <v>51</v>
      </c>
      <c r="N24" s="9"/>
      <c r="O24" s="3">
        <v>150</v>
      </c>
      <c r="P24" s="1" t="s">
        <v>19</v>
      </c>
    </row>
    <row r="25" spans="1:16" x14ac:dyDescent="0.45">
      <c r="A25" s="9" t="s">
        <v>52</v>
      </c>
      <c r="B25" s="9"/>
      <c r="C25" s="9"/>
      <c r="D25" s="1" t="s">
        <v>73</v>
      </c>
      <c r="E25" s="3" t="s">
        <v>53</v>
      </c>
      <c r="F25" s="1">
        <f>ROUND(AVERAGEIF($B$2:$B$20,"2",F$2:F$20),1)</f>
        <v>31.9</v>
      </c>
      <c r="G25" s="1">
        <f t="shared" ref="G25:K25" si="5">ROUND(AVERAGEIF($B$2:$B$20,"2",G$2:G$20),1)</f>
        <v>28.4</v>
      </c>
      <c r="H25" s="1">
        <f t="shared" si="5"/>
        <v>27.4</v>
      </c>
      <c r="I25" s="1">
        <f t="shared" si="5"/>
        <v>34.1</v>
      </c>
      <c r="J25" s="1">
        <f t="shared" si="5"/>
        <v>22.8</v>
      </c>
      <c r="K25" s="1">
        <f t="shared" si="5"/>
        <v>144.69999999999999</v>
      </c>
      <c r="L25" s="8"/>
      <c r="M25" s="9" t="s">
        <v>54</v>
      </c>
      <c r="N25" s="9"/>
      <c r="O25" s="3">
        <v>100</v>
      </c>
      <c r="P25" s="1" t="s">
        <v>20</v>
      </c>
    </row>
    <row r="26" spans="1:16" x14ac:dyDescent="0.45">
      <c r="A26" s="9" t="s">
        <v>55</v>
      </c>
      <c r="B26" s="9"/>
      <c r="C26" s="9"/>
      <c r="D26" s="1" t="s">
        <v>74</v>
      </c>
      <c r="E26" s="3" t="s">
        <v>56</v>
      </c>
      <c r="F26" s="1">
        <f>ROUND(AVERAGEIFS(F$2:F$20,$D$2:$D$20,"男",$B$2:$B$20,"1"),1)</f>
        <v>38.200000000000003</v>
      </c>
      <c r="G26" s="1">
        <f t="shared" ref="G26:K26" si="6">ROUND(AVERAGEIFS(G$2:G$20,$D$2:$D$20,"男",$B$2:$B$20,"1"),1)</f>
        <v>29.2</v>
      </c>
      <c r="H26" s="1">
        <f t="shared" si="6"/>
        <v>31.6</v>
      </c>
      <c r="I26" s="1">
        <f t="shared" si="6"/>
        <v>37.4</v>
      </c>
      <c r="J26" s="1">
        <f t="shared" si="6"/>
        <v>28</v>
      </c>
      <c r="K26" s="1">
        <f t="shared" si="6"/>
        <v>164.4</v>
      </c>
      <c r="L26" s="8"/>
      <c r="M26" s="9" t="s">
        <v>57</v>
      </c>
      <c r="N26" s="9"/>
      <c r="O26" s="3">
        <v>50</v>
      </c>
      <c r="P26" s="1" t="s">
        <v>21</v>
      </c>
    </row>
    <row r="27" spans="1:16" x14ac:dyDescent="0.45">
      <c r="A27" s="9" t="s">
        <v>58</v>
      </c>
      <c r="B27" s="9"/>
      <c r="C27" s="9"/>
      <c r="D27" s="1" t="s">
        <v>75</v>
      </c>
      <c r="E27" s="3" t="s">
        <v>59</v>
      </c>
      <c r="F27" s="1">
        <f>ROUND(AVERAGEIFS(F$2:F$20,$D$2:$D$20,"女",$B$2:$B$20,"1"),1)</f>
        <v>28.4</v>
      </c>
      <c r="G27" s="1">
        <f t="shared" ref="G27:K27" si="7">ROUND(AVERAGEIFS(G$2:G$20,$D$2:$D$20,"女",$B$2:$B$20,"1"),1)</f>
        <v>19.8</v>
      </c>
      <c r="H27" s="1">
        <f t="shared" si="7"/>
        <v>27.8</v>
      </c>
      <c r="I27" s="1">
        <f t="shared" si="7"/>
        <v>29</v>
      </c>
      <c r="J27" s="1">
        <f t="shared" si="7"/>
        <v>19.600000000000001</v>
      </c>
      <c r="K27" s="1">
        <f t="shared" si="7"/>
        <v>124.6</v>
      </c>
      <c r="L27" s="8"/>
      <c r="M27" s="9" t="s">
        <v>60</v>
      </c>
      <c r="N27" s="9"/>
      <c r="O27" s="3">
        <v>0</v>
      </c>
      <c r="P27" s="1" t="s">
        <v>63</v>
      </c>
    </row>
    <row r="28" spans="1:16" x14ac:dyDescent="0.45">
      <c r="E28" s="3" t="s">
        <v>61</v>
      </c>
      <c r="F28" s="1">
        <f>ROUND(AVERAGEIFS(F$2:F$20,$D$2:$D$20,"男",$B$2:$B$20,"2"),1)</f>
        <v>33.799999999999997</v>
      </c>
      <c r="G28" s="1">
        <f t="shared" ref="G28:K28" si="8">ROUND(AVERAGEIFS(G$2:G$20,$D$2:$D$20,"男",$B$2:$B$20,"2"),1)</f>
        <v>33.799999999999997</v>
      </c>
      <c r="H28" s="1">
        <f t="shared" si="8"/>
        <v>34</v>
      </c>
      <c r="I28" s="1">
        <f t="shared" si="8"/>
        <v>38.299999999999997</v>
      </c>
      <c r="J28" s="1">
        <f t="shared" si="8"/>
        <v>28.8</v>
      </c>
      <c r="K28" s="1">
        <f t="shared" si="8"/>
        <v>168.5</v>
      </c>
    </row>
    <row r="29" spans="1:16" x14ac:dyDescent="0.45">
      <c r="E29" s="3" t="s">
        <v>62</v>
      </c>
      <c r="F29" s="1">
        <f>ROUND(AVERAGEIFS(F$2:F$20,$D$2:$D$20,"女",$B$2:$B$20,"2"),1)</f>
        <v>30.4</v>
      </c>
      <c r="G29" s="1">
        <f t="shared" ref="G29:K29" si="9">ROUND(AVERAGEIFS(G$2:G$20,$D$2:$D$20,"女",$B$2:$B$20,"2"),1)</f>
        <v>24.2</v>
      </c>
      <c r="H29" s="1">
        <f t="shared" si="9"/>
        <v>22.2</v>
      </c>
      <c r="I29" s="1">
        <f t="shared" si="9"/>
        <v>30.8</v>
      </c>
      <c r="J29" s="1">
        <f t="shared" si="9"/>
        <v>18</v>
      </c>
      <c r="K29" s="1">
        <f t="shared" si="9"/>
        <v>125.6</v>
      </c>
    </row>
  </sheetData>
  <mergeCells count="13">
    <mergeCell ref="A24:C24"/>
    <mergeCell ref="M24:N24"/>
    <mergeCell ref="A21:C21"/>
    <mergeCell ref="A22:C22"/>
    <mergeCell ref="M22:P22"/>
    <mergeCell ref="A23:C23"/>
    <mergeCell ref="M23:N23"/>
    <mergeCell ref="A25:C25"/>
    <mergeCell ref="M25:N25"/>
    <mergeCell ref="A26:C26"/>
    <mergeCell ref="M26:N26"/>
    <mergeCell ref="A27:C27"/>
    <mergeCell ref="M27:N27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s-yos_000</dc:creator>
  <cp:lastModifiedBy>s-yos_000</cp:lastModifiedBy>
  <dcterms:created xsi:type="dcterms:W3CDTF">2019-04-05T04:36:35Z</dcterms:created>
  <dcterms:modified xsi:type="dcterms:W3CDTF">2019-06-16T05:47:58Z</dcterms:modified>
</cp:coreProperties>
</file>